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455" windowHeight="5550"/>
  </bookViews>
  <sheets>
    <sheet name="Orçamento_" sheetId="2" r:id="rId1"/>
  </sheets>
  <definedNames>
    <definedName name="_xlnm._FilterDatabase" localSheetId="0" hidden="1">Orçamento_!$B$9:$L$9</definedName>
  </definedNames>
  <calcPr calcId="152511"/>
</workbook>
</file>

<file path=xl/calcChain.xml><?xml version="1.0" encoding="utf-8"?>
<calcChain xmlns="http://schemas.openxmlformats.org/spreadsheetml/2006/main">
  <c r="J44" i="2"/>
  <c r="K44" s="1"/>
  <c r="L44" s="1"/>
  <c r="J43"/>
  <c r="K43" s="1"/>
  <c r="L43" s="1"/>
  <c r="J42"/>
  <c r="J41"/>
  <c r="J40"/>
  <c r="K40" s="1"/>
  <c r="L40" s="1"/>
  <c r="J39"/>
  <c r="K39" s="1"/>
  <c r="L39" s="1"/>
  <c r="J38"/>
  <c r="J37"/>
  <c r="J36"/>
  <c r="K36" s="1"/>
  <c r="L36" s="1"/>
  <c r="K35"/>
  <c r="L35" s="1"/>
  <c r="J35"/>
  <c r="J34"/>
  <c r="K34" s="1"/>
  <c r="L34" s="1"/>
  <c r="M34" s="1"/>
  <c r="J33"/>
  <c r="K33" s="1"/>
  <c r="L33" s="1"/>
  <c r="M33" s="1"/>
  <c r="J32"/>
  <c r="J31"/>
  <c r="J30"/>
  <c r="K30" s="1"/>
  <c r="L30" s="1"/>
  <c r="J29"/>
  <c r="K29" s="1"/>
  <c r="L29" s="1"/>
  <c r="J28"/>
  <c r="J27"/>
  <c r="J26"/>
  <c r="K26" s="1"/>
  <c r="L26" s="1"/>
  <c r="J25"/>
  <c r="K25" s="1"/>
  <c r="L25" s="1"/>
  <c r="J24"/>
  <c r="J23"/>
  <c r="J22"/>
  <c r="K22" s="1"/>
  <c r="L22" s="1"/>
  <c r="J21"/>
  <c r="K21" s="1"/>
  <c r="L21" s="1"/>
  <c r="J20"/>
  <c r="J19"/>
  <c r="J18"/>
  <c r="K18" s="1"/>
  <c r="L18" s="1"/>
  <c r="K17"/>
  <c r="L17" s="1"/>
  <c r="J17"/>
  <c r="J16"/>
  <c r="J15"/>
  <c r="J14"/>
  <c r="K14" s="1"/>
  <c r="L14" s="1"/>
  <c r="J13"/>
  <c r="K13" s="1"/>
  <c r="L13" s="1"/>
  <c r="J12"/>
  <c r="J11"/>
  <c r="J10"/>
  <c r="K10" s="1"/>
  <c r="L10" l="1"/>
  <c r="K12"/>
  <c r="L12" s="1"/>
  <c r="K16"/>
  <c r="L16" s="1"/>
  <c r="K20"/>
  <c r="L20" s="1"/>
  <c r="K24"/>
  <c r="L24" s="1"/>
  <c r="K28"/>
  <c r="L28" s="1"/>
  <c r="K32"/>
  <c r="L32" s="1"/>
  <c r="K38"/>
  <c r="L38" s="1"/>
  <c r="K42"/>
  <c r="L42" s="1"/>
  <c r="L46"/>
  <c r="K11"/>
  <c r="K15"/>
  <c r="L15" s="1"/>
  <c r="K19"/>
  <c r="L19" s="1"/>
  <c r="K23"/>
  <c r="L23" s="1"/>
  <c r="K27"/>
  <c r="L27" s="1"/>
  <c r="K31"/>
  <c r="L31" s="1"/>
  <c r="K37"/>
  <c r="L37" s="1"/>
  <c r="K41"/>
  <c r="L41" s="1"/>
  <c r="L47" l="1"/>
  <c r="L48" s="1"/>
  <c r="L11"/>
</calcChain>
</file>

<file path=xl/sharedStrings.xml><?xml version="1.0" encoding="utf-8"?>
<sst xmlns="http://schemas.openxmlformats.org/spreadsheetml/2006/main" count="201" uniqueCount="102">
  <si>
    <t xml:space="preserve">Número: </t>
  </si>
  <si>
    <t xml:space="preserve">Obra: </t>
  </si>
  <si>
    <t>Instalação de câmeras no tribunal de justiça federal de tabatinga</t>
  </si>
  <si>
    <t>Estado:</t>
  </si>
  <si>
    <t>Data:</t>
  </si>
  <si>
    <t>Desonerado:</t>
  </si>
  <si>
    <t>Descrição:</t>
  </si>
  <si>
    <t>Instalação de Videomonitoramento (CFTV) na Subseção Judiciária de Tabatinga-AM</t>
  </si>
  <si>
    <t>BDI:</t>
  </si>
  <si>
    <t>Planilha Analítica c/ todos Insumos da composição - Agrupado</t>
  </si>
  <si>
    <t>Item</t>
  </si>
  <si>
    <t>Tipo</t>
  </si>
  <si>
    <t>Banco</t>
  </si>
  <si>
    <t>Código</t>
  </si>
  <si>
    <t>Descrição</t>
  </si>
  <si>
    <t>Un.</t>
  </si>
  <si>
    <t>Qdt.</t>
  </si>
  <si>
    <t>Preço Unit</t>
  </si>
  <si>
    <t>Total</t>
  </si>
  <si>
    <t xml:space="preserve"> 1</t>
  </si>
  <si>
    <t>Insumo</t>
  </si>
  <si>
    <t>Próprio</t>
  </si>
  <si>
    <t>Câmera Speed Dome</t>
  </si>
  <si>
    <t>UN</t>
  </si>
  <si>
    <t xml:space="preserve"> 2</t>
  </si>
  <si>
    <t>Câmera IP externa</t>
  </si>
  <si>
    <t xml:space="preserve"> 3</t>
  </si>
  <si>
    <t>Câmera IP Interna</t>
  </si>
  <si>
    <t xml:space="preserve"> 4</t>
  </si>
  <si>
    <t>Câmera IP identificação de Placa Veicular</t>
  </si>
  <si>
    <t xml:space="preserve"> 5</t>
  </si>
  <si>
    <t>Câmera IP com Audio</t>
  </si>
  <si>
    <t xml:space="preserve"> 6</t>
  </si>
  <si>
    <t>NVR 16 CANAIS</t>
  </si>
  <si>
    <t xml:space="preserve"> 7</t>
  </si>
  <si>
    <t>HARD DISK HD 4TB</t>
  </si>
  <si>
    <t xml:space="preserve"> 8</t>
  </si>
  <si>
    <t>NOBREAK 1.2 KVA</t>
  </si>
  <si>
    <t xml:space="preserve"> 9</t>
  </si>
  <si>
    <t>NOBREAK 2.0KVA</t>
  </si>
  <si>
    <t xml:space="preserve"> 10</t>
  </si>
  <si>
    <t>MESA CONTROLADORA IP</t>
  </si>
  <si>
    <t xml:space="preserve"> 11</t>
  </si>
  <si>
    <t>SERVIDOR DE IMAGEM</t>
  </si>
  <si>
    <t xml:space="preserve"> 12</t>
  </si>
  <si>
    <t>CABO CAT5E</t>
  </si>
  <si>
    <t>CX</t>
  </si>
  <si>
    <t xml:space="preserve"> 13</t>
  </si>
  <si>
    <t>TV 65" POLEGADAS</t>
  </si>
  <si>
    <t xml:space="preserve"> 14</t>
  </si>
  <si>
    <t>MONITOR 19" POLEGADAS PARA RACK</t>
  </si>
  <si>
    <t xml:space="preserve"> 15</t>
  </si>
  <si>
    <t>SWITCH 08 PORTAS</t>
  </si>
  <si>
    <t xml:space="preserve"> 16</t>
  </si>
  <si>
    <t>ELETROCALHA</t>
  </si>
  <si>
    <t xml:space="preserve"> 17</t>
  </si>
  <si>
    <t>CANALETA PVC</t>
  </si>
  <si>
    <t xml:space="preserve"> 18</t>
  </si>
  <si>
    <t>PARAFUSO COM BUCHA S6</t>
  </si>
  <si>
    <t xml:space="preserve"> 19</t>
  </si>
  <si>
    <t>SUPORTE DE CHÃO PARA CÃMERA</t>
  </si>
  <si>
    <t xml:space="preserve"> 20</t>
  </si>
  <si>
    <t>RACK 42U</t>
  </si>
  <si>
    <t xml:space="preserve"> 21</t>
  </si>
  <si>
    <t>SELETOR DE VÍDEO</t>
  </si>
  <si>
    <t xml:space="preserve"> 22</t>
  </si>
  <si>
    <t>PATCH PANEL 24 PORTAS</t>
  </si>
  <si>
    <t xml:space="preserve"> 23</t>
  </si>
  <si>
    <t>MÃO DE OBRA</t>
  </si>
  <si>
    <t>H</t>
  </si>
  <si>
    <t xml:space="preserve"> 24</t>
  </si>
  <si>
    <t>Mobilização e desmobilização, passagens, hospedagem e alimentação</t>
  </si>
  <si>
    <t>M</t>
  </si>
  <si>
    <t xml:space="preserve"> 25</t>
  </si>
  <si>
    <t>Repetidor de Imagem Desktop</t>
  </si>
  <si>
    <t xml:space="preserve"> 26</t>
  </si>
  <si>
    <t>Cabo HDMI  5 metros</t>
  </si>
  <si>
    <t xml:space="preserve"> 27</t>
  </si>
  <si>
    <t>Controle de Acesso de Veículos</t>
  </si>
  <si>
    <t xml:space="preserve"> 28</t>
  </si>
  <si>
    <t>Patch Cord categoria do cabo de rede</t>
  </si>
  <si>
    <t xml:space="preserve"> 29</t>
  </si>
  <si>
    <t>Conector P4 macho</t>
  </si>
  <si>
    <t xml:space="preserve"> 30</t>
  </si>
  <si>
    <t>Caixa Organizadora e Passagem de cabo para CFTV</t>
  </si>
  <si>
    <t xml:space="preserve"> 31</t>
  </si>
  <si>
    <t>Guia Cabo 1U modelo altura largura 1u 0,08 metros 600 milímetros</t>
  </si>
  <si>
    <t xml:space="preserve"> 32</t>
  </si>
  <si>
    <t>Eletrodutos 3 metros tubo rosca 3/4"</t>
  </si>
  <si>
    <t xml:space="preserve"> 33</t>
  </si>
  <si>
    <t>Joelho cotovelo com janela 3/4"</t>
  </si>
  <si>
    <t xml:space="preserve"> 34</t>
  </si>
  <si>
    <t>Caixa condulete com tampa sega</t>
  </si>
  <si>
    <t xml:space="preserve"> 35</t>
  </si>
  <si>
    <t>Abraçadeira para tubo 3/4"</t>
  </si>
  <si>
    <t>Total sem BDI</t>
  </si>
  <si>
    <t>Total do BDI</t>
  </si>
  <si>
    <t>PREÇO COM BDI</t>
  </si>
  <si>
    <t>BDI</t>
  </si>
  <si>
    <t>PREÇO TOTAL</t>
  </si>
  <si>
    <t xml:space="preserve">Período: </t>
  </si>
  <si>
    <t>Manaus, 19 de outubro de 2022.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</si>
</sst>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7">
    <font>
      <sz val="11"/>
      <color rgb="FF000000"/>
      <name val="Calibri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C4C3CB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1" fillId="2" borderId="4" xfId="0" applyFont="1" applyFill="1" applyBorder="1" applyAlignment="1">
      <alignment horizontal="left"/>
    </xf>
    <xf numFmtId="0" fontId="0" fillId="4" borderId="0" xfId="0" applyFill="1"/>
    <xf numFmtId="4" fontId="0" fillId="4" borderId="0" xfId="0" applyNumberFormat="1" applyFill="1"/>
    <xf numFmtId="4" fontId="0" fillId="0" borderId="0" xfId="0" applyNumberFormat="1"/>
    <xf numFmtId="4" fontId="4" fillId="0" borderId="0" xfId="0" applyNumberFormat="1" applyFont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9" fontId="1" fillId="2" borderId="5" xfId="0" applyNumberFormat="1" applyFont="1" applyFill="1" applyBorder="1"/>
    <xf numFmtId="164" fontId="5" fillId="0" borderId="0" xfId="0" applyNumberFormat="1" applyFont="1"/>
    <xf numFmtId="14" fontId="1" fillId="2" borderId="0" xfId="0" applyNumberFormat="1" applyFont="1" applyFill="1"/>
    <xf numFmtId="0" fontId="0" fillId="3" borderId="0" xfId="0" applyFill="1"/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/>
  </cellXfs>
  <cellStyles count="2">
    <cellStyle name="Moeda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54428</xdr:rowOff>
    </xdr:from>
    <xdr:to>
      <xdr:col>4</xdr:col>
      <xdr:colOff>625927</xdr:colOff>
      <xdr:row>1</xdr:row>
      <xdr:rowOff>27212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3AC5762-24C6-4D20-8586-561D95C9C99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33503"/>
        <a:stretch/>
      </xdr:blipFill>
      <xdr:spPr bwMode="auto">
        <a:xfrm>
          <a:off x="650421" y="54428"/>
          <a:ext cx="3052081" cy="108720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5</xdr:col>
      <xdr:colOff>1796142</xdr:colOff>
      <xdr:row>50</xdr:row>
      <xdr:rowOff>40819</xdr:rowOff>
    </xdr:from>
    <xdr:to>
      <xdr:col>8</xdr:col>
      <xdr:colOff>13606</xdr:colOff>
      <xdr:row>55</xdr:row>
      <xdr:rowOff>163284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E86AA55D-89AF-41B9-A14E-C42A4BF4E50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72842" y="11261269"/>
          <a:ext cx="2656114" cy="10749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557891</xdr:colOff>
      <xdr:row>0</xdr:row>
      <xdr:rowOff>13607</xdr:rowOff>
    </xdr:from>
    <xdr:to>
      <xdr:col>10</xdr:col>
      <xdr:colOff>857251</xdr:colOff>
      <xdr:row>1</xdr:row>
      <xdr:rowOff>40821</xdr:rowOff>
    </xdr:to>
    <xdr:sp macro="" textlink="">
      <xdr:nvSpPr>
        <xdr:cNvPr id="4" name="CaixaDeTexto 3"/>
        <xdr:cNvSpPr txBox="1"/>
      </xdr:nvSpPr>
      <xdr:spPr>
        <a:xfrm>
          <a:off x="4634591" y="13607"/>
          <a:ext cx="6604910" cy="11416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/>
            <a:t>ANDRE</a:t>
          </a:r>
          <a:r>
            <a:rPr lang="pt-BR" sz="2000" baseline="0"/>
            <a:t> LIMA DE SOUZA EIRELI-EPP</a:t>
          </a:r>
        </a:p>
        <a:p>
          <a:pPr algn="ctr"/>
          <a:r>
            <a:rPr lang="pt-BR" sz="2000" baseline="0"/>
            <a:t>CNPJ 10.720.502/0001-40</a:t>
          </a:r>
        </a:p>
        <a:p>
          <a:pPr algn="ctr"/>
          <a:r>
            <a:rPr lang="pt-BR" sz="2000" baseline="0"/>
            <a:t>Avenida Ayrão, 1230, Praça 14 de Janeiro, Manaus, Amazonas</a:t>
          </a:r>
          <a:endParaRPr lang="pt-BR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zoomScale="70" zoomScaleNormal="70" workbookViewId="0">
      <pane ySplit="9" topLeftCell="A10" activePane="bottomLeft" state="frozen"/>
      <selection pane="bottomLeft" activeCell="M34" sqref="M34"/>
    </sheetView>
  </sheetViews>
  <sheetFormatPr defaultRowHeight="15"/>
  <cols>
    <col min="2" max="2" width="7" customWidth="1"/>
    <col min="3" max="5" width="15" customWidth="1"/>
    <col min="6" max="6" width="41.5703125" customWidth="1"/>
    <col min="7" max="7" width="10" customWidth="1"/>
    <col min="8" max="8" width="15" customWidth="1"/>
    <col min="9" max="9" width="11" customWidth="1"/>
    <col min="10" max="10" width="17" customWidth="1"/>
    <col min="11" max="11" width="20" customWidth="1"/>
    <col min="12" max="12" width="17.5703125" bestFit="1" customWidth="1"/>
    <col min="13" max="13" width="11.140625" bestFit="1" customWidth="1"/>
    <col min="15" max="15" width="15.85546875" style="28" bestFit="1" customWidth="1"/>
    <col min="16" max="17" width="15.85546875" bestFit="1" customWidth="1"/>
  </cols>
  <sheetData>
    <row r="1" spans="2:17" ht="87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7" ht="5.0999999999999996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7" ht="17.25">
      <c r="B3" s="2"/>
      <c r="C3" s="13" t="s">
        <v>0</v>
      </c>
      <c r="D3" s="16">
        <v>1</v>
      </c>
      <c r="E3" s="10"/>
      <c r="F3" s="13" t="s">
        <v>100</v>
      </c>
      <c r="G3" s="10"/>
      <c r="H3" s="5"/>
      <c r="I3" s="5"/>
      <c r="J3" s="5"/>
      <c r="K3" s="7"/>
    </row>
    <row r="4" spans="2:17" ht="17.25">
      <c r="B4" s="3"/>
      <c r="C4" s="14" t="s">
        <v>1</v>
      </c>
      <c r="D4" s="11" t="s">
        <v>2</v>
      </c>
      <c r="E4" s="11"/>
      <c r="F4" s="14" t="s">
        <v>3</v>
      </c>
      <c r="G4" s="11"/>
      <c r="H4" s="1"/>
      <c r="I4" s="1"/>
      <c r="J4" s="1"/>
      <c r="K4" s="8"/>
    </row>
    <row r="5" spans="2:17" ht="17.25">
      <c r="B5" s="3"/>
      <c r="C5" s="14" t="s">
        <v>4</v>
      </c>
      <c r="D5" s="26">
        <v>44852</v>
      </c>
      <c r="E5" s="11"/>
      <c r="F5" s="14" t="s">
        <v>5</v>
      </c>
      <c r="G5" s="11"/>
      <c r="H5" s="1"/>
      <c r="I5" s="1"/>
      <c r="J5" s="1"/>
      <c r="K5" s="8"/>
    </row>
    <row r="6" spans="2:17" ht="17.25">
      <c r="B6" s="4"/>
      <c r="C6" s="15" t="s">
        <v>6</v>
      </c>
      <c r="D6" s="12" t="s">
        <v>7</v>
      </c>
      <c r="E6" s="12"/>
      <c r="F6" s="15" t="s">
        <v>8</v>
      </c>
      <c r="G6" s="24">
        <v>0.28000000000000003</v>
      </c>
      <c r="H6" s="6"/>
      <c r="I6" s="6"/>
      <c r="J6" s="6"/>
      <c r="K6" s="9"/>
    </row>
    <row r="7" spans="2:17" ht="8.1" customHeight="1">
      <c r="B7" s="1"/>
      <c r="C7" s="14"/>
      <c r="D7" s="11"/>
      <c r="E7" s="11"/>
      <c r="F7" s="14"/>
      <c r="G7" s="11"/>
      <c r="H7" s="1"/>
      <c r="I7" s="1"/>
      <c r="J7" s="1"/>
      <c r="K7" s="1"/>
    </row>
    <row r="8" spans="2:17" ht="24.95" customHeight="1">
      <c r="B8" s="30" t="s">
        <v>9</v>
      </c>
      <c r="C8" s="31"/>
      <c r="D8" s="31"/>
      <c r="E8" s="31"/>
      <c r="F8" s="31"/>
      <c r="G8" s="31"/>
      <c r="H8" s="31"/>
      <c r="I8" s="31"/>
      <c r="J8" s="31"/>
      <c r="K8" s="31"/>
    </row>
    <row r="9" spans="2:17">
      <c r="B9" s="27" t="s">
        <v>10</v>
      </c>
      <c r="C9" s="27" t="s">
        <v>11</v>
      </c>
      <c r="D9" s="27" t="s">
        <v>12</v>
      </c>
      <c r="E9" s="27" t="s">
        <v>13</v>
      </c>
      <c r="F9" s="27" t="s">
        <v>14</v>
      </c>
      <c r="G9" s="27" t="s">
        <v>15</v>
      </c>
      <c r="H9" s="27" t="s">
        <v>16</v>
      </c>
      <c r="I9" s="27" t="s">
        <v>17</v>
      </c>
      <c r="J9" s="27" t="s">
        <v>99</v>
      </c>
      <c r="K9" s="27" t="s">
        <v>98</v>
      </c>
      <c r="L9" s="27" t="s">
        <v>97</v>
      </c>
      <c r="M9" s="27"/>
    </row>
    <row r="10" spans="2:17">
      <c r="B10" s="17" t="s">
        <v>19</v>
      </c>
      <c r="C10" s="17" t="s">
        <v>20</v>
      </c>
      <c r="D10" s="17" t="s">
        <v>21</v>
      </c>
      <c r="E10" s="17">
        <v>2</v>
      </c>
      <c r="F10" s="21" t="s">
        <v>22</v>
      </c>
      <c r="G10" s="17" t="s">
        <v>23</v>
      </c>
      <c r="H10" s="17">
        <v>2</v>
      </c>
      <c r="I10" s="18">
        <v>16766.41</v>
      </c>
      <c r="J10" s="23">
        <f>SUM(I10*H10)</f>
        <v>33532.82</v>
      </c>
      <c r="K10" s="23">
        <f>SUM(J10*28%)</f>
        <v>9389.1896000000015</v>
      </c>
      <c r="L10" s="18">
        <f>J10+K10</f>
        <v>42922.009600000005</v>
      </c>
      <c r="M10" s="18">
        <v>0</v>
      </c>
    </row>
    <row r="11" spans="2:17">
      <c r="B11" s="17" t="s">
        <v>24</v>
      </c>
      <c r="C11" s="17" t="s">
        <v>20</v>
      </c>
      <c r="D11" s="17" t="s">
        <v>21</v>
      </c>
      <c r="E11" s="17">
        <v>3</v>
      </c>
      <c r="F11" s="21" t="s">
        <v>25</v>
      </c>
      <c r="G11" s="17" t="s">
        <v>23</v>
      </c>
      <c r="H11" s="17">
        <v>15</v>
      </c>
      <c r="I11" s="18">
        <v>1109.93</v>
      </c>
      <c r="J11" s="23">
        <f>SUM(I11*H11)</f>
        <v>16648.95</v>
      </c>
      <c r="K11" s="23">
        <f t="shared" ref="K11:K44" si="0">SUM(J11*28%)</f>
        <v>4661.706000000001</v>
      </c>
      <c r="L11" s="18">
        <f t="shared" ref="L11:L44" si="1">J11+K11</f>
        <v>21310.656000000003</v>
      </c>
      <c r="M11" s="18">
        <v>0</v>
      </c>
    </row>
    <row r="12" spans="2:17">
      <c r="B12" s="17" t="s">
        <v>26</v>
      </c>
      <c r="C12" s="17" t="s">
        <v>20</v>
      </c>
      <c r="D12" s="17" t="s">
        <v>21</v>
      </c>
      <c r="E12" s="17">
        <v>4</v>
      </c>
      <c r="F12" s="21" t="s">
        <v>27</v>
      </c>
      <c r="G12" s="17" t="s">
        <v>23</v>
      </c>
      <c r="H12" s="17">
        <v>19</v>
      </c>
      <c r="I12" s="18">
        <v>831.61</v>
      </c>
      <c r="J12" s="23">
        <f t="shared" ref="J12:J44" si="2">SUM(I12*H12)</f>
        <v>15800.59</v>
      </c>
      <c r="K12" s="23">
        <f t="shared" si="0"/>
        <v>4424.1652000000004</v>
      </c>
      <c r="L12" s="18">
        <f t="shared" si="1"/>
        <v>20224.7552</v>
      </c>
      <c r="M12" s="18">
        <v>0</v>
      </c>
    </row>
    <row r="13" spans="2:17">
      <c r="B13" s="17" t="s">
        <v>28</v>
      </c>
      <c r="C13" s="17" t="s">
        <v>20</v>
      </c>
      <c r="D13" s="17" t="s">
        <v>21</v>
      </c>
      <c r="E13" s="17">
        <v>5</v>
      </c>
      <c r="F13" s="21" t="s">
        <v>29</v>
      </c>
      <c r="G13" s="17" t="s">
        <v>23</v>
      </c>
      <c r="H13" s="17">
        <v>1</v>
      </c>
      <c r="I13" s="18">
        <v>4023.94</v>
      </c>
      <c r="J13" s="23">
        <f t="shared" si="2"/>
        <v>4023.94</v>
      </c>
      <c r="K13" s="23">
        <f t="shared" si="0"/>
        <v>1126.7032000000002</v>
      </c>
      <c r="L13" s="18">
        <f t="shared" si="1"/>
        <v>5150.6432000000004</v>
      </c>
      <c r="M13" s="18">
        <v>0</v>
      </c>
    </row>
    <row r="14" spans="2:17">
      <c r="B14" s="17" t="s">
        <v>30</v>
      </c>
      <c r="C14" s="17" t="s">
        <v>20</v>
      </c>
      <c r="D14" s="17" t="s">
        <v>21</v>
      </c>
      <c r="E14" s="17">
        <v>6</v>
      </c>
      <c r="F14" s="21" t="s">
        <v>31</v>
      </c>
      <c r="G14" s="17" t="s">
        <v>23</v>
      </c>
      <c r="H14" s="17">
        <v>3</v>
      </c>
      <c r="I14" s="17">
        <v>2347.29</v>
      </c>
      <c r="J14" s="23">
        <f t="shared" si="2"/>
        <v>7041.87</v>
      </c>
      <c r="K14" s="23">
        <f t="shared" si="0"/>
        <v>1971.7236000000003</v>
      </c>
      <c r="L14" s="18">
        <f t="shared" si="1"/>
        <v>9013.5936000000002</v>
      </c>
      <c r="M14" s="18">
        <v>0</v>
      </c>
      <c r="P14" s="23"/>
      <c r="Q14" s="23"/>
    </row>
    <row r="15" spans="2:17">
      <c r="B15" s="17" t="s">
        <v>32</v>
      </c>
      <c r="C15" s="17" t="s">
        <v>20</v>
      </c>
      <c r="D15" s="17" t="s">
        <v>21</v>
      </c>
      <c r="E15" s="17">
        <v>7</v>
      </c>
      <c r="F15" s="21" t="s">
        <v>33</v>
      </c>
      <c r="G15" s="17" t="s">
        <v>23</v>
      </c>
      <c r="H15" s="17">
        <v>3</v>
      </c>
      <c r="I15" s="18">
        <v>10059.84</v>
      </c>
      <c r="J15" s="23">
        <f t="shared" si="2"/>
        <v>30179.52</v>
      </c>
      <c r="K15" s="23">
        <f t="shared" si="0"/>
        <v>8450.2656000000006</v>
      </c>
      <c r="L15" s="18">
        <f t="shared" si="1"/>
        <v>38629.785600000003</v>
      </c>
      <c r="M15" s="18">
        <v>0</v>
      </c>
    </row>
    <row r="16" spans="2:17">
      <c r="B16" s="17" t="s">
        <v>34</v>
      </c>
      <c r="C16" s="17" t="s">
        <v>20</v>
      </c>
      <c r="D16" s="17" t="s">
        <v>21</v>
      </c>
      <c r="E16" s="17">
        <v>8</v>
      </c>
      <c r="F16" s="21" t="s">
        <v>35</v>
      </c>
      <c r="G16" s="17" t="s">
        <v>23</v>
      </c>
      <c r="H16" s="17">
        <v>3</v>
      </c>
      <c r="I16" s="18">
        <v>3017.93</v>
      </c>
      <c r="J16" s="25">
        <f t="shared" si="2"/>
        <v>9053.7899999999991</v>
      </c>
      <c r="K16" s="25">
        <f t="shared" si="0"/>
        <v>2535.0612000000001</v>
      </c>
      <c r="L16" s="18">
        <f t="shared" si="1"/>
        <v>11588.851199999999</v>
      </c>
      <c r="M16" s="18">
        <v>0</v>
      </c>
    </row>
    <row r="17" spans="2:13">
      <c r="B17" s="17" t="s">
        <v>36</v>
      </c>
      <c r="C17" s="17" t="s">
        <v>20</v>
      </c>
      <c r="D17" s="17" t="s">
        <v>21</v>
      </c>
      <c r="E17" s="17">
        <v>9</v>
      </c>
      <c r="F17" s="21" t="s">
        <v>37</v>
      </c>
      <c r="G17" s="17" t="s">
        <v>23</v>
      </c>
      <c r="H17" s="17">
        <v>1</v>
      </c>
      <c r="I17" s="18">
        <v>1676.62</v>
      </c>
      <c r="J17" s="25">
        <f t="shared" si="2"/>
        <v>1676.62</v>
      </c>
      <c r="K17" s="25">
        <f t="shared" si="0"/>
        <v>469.45359999999999</v>
      </c>
      <c r="L17" s="18">
        <f t="shared" si="1"/>
        <v>2146.0735999999997</v>
      </c>
      <c r="M17" s="18">
        <v>0</v>
      </c>
    </row>
    <row r="18" spans="2:13">
      <c r="B18" s="17" t="s">
        <v>38</v>
      </c>
      <c r="C18" s="17" t="s">
        <v>20</v>
      </c>
      <c r="D18" s="17" t="s">
        <v>21</v>
      </c>
      <c r="E18" s="17">
        <v>10</v>
      </c>
      <c r="F18" s="21" t="s">
        <v>39</v>
      </c>
      <c r="G18" s="17" t="s">
        <v>23</v>
      </c>
      <c r="H18" s="17">
        <v>1</v>
      </c>
      <c r="I18" s="18">
        <v>3017.93</v>
      </c>
      <c r="J18" s="25">
        <f t="shared" si="2"/>
        <v>3017.93</v>
      </c>
      <c r="K18" s="25">
        <f t="shared" si="0"/>
        <v>845.0204</v>
      </c>
      <c r="L18" s="18">
        <f t="shared" si="1"/>
        <v>3862.9503999999997</v>
      </c>
      <c r="M18" s="18">
        <v>0</v>
      </c>
    </row>
    <row r="19" spans="2:13">
      <c r="B19" s="17" t="s">
        <v>40</v>
      </c>
      <c r="C19" s="17" t="s">
        <v>20</v>
      </c>
      <c r="D19" s="17" t="s">
        <v>21</v>
      </c>
      <c r="E19" s="17">
        <v>11</v>
      </c>
      <c r="F19" s="21" t="s">
        <v>41</v>
      </c>
      <c r="G19" s="17" t="s">
        <v>23</v>
      </c>
      <c r="H19" s="17">
        <v>1</v>
      </c>
      <c r="I19" s="18">
        <v>8487.16</v>
      </c>
      <c r="J19" s="23">
        <f t="shared" si="2"/>
        <v>8487.16</v>
      </c>
      <c r="K19" s="23">
        <f t="shared" si="0"/>
        <v>2376.4048000000003</v>
      </c>
      <c r="L19" s="18">
        <f t="shared" si="1"/>
        <v>10863.5648</v>
      </c>
      <c r="M19" s="18">
        <v>0</v>
      </c>
    </row>
    <row r="20" spans="2:13">
      <c r="B20" s="17" t="s">
        <v>42</v>
      </c>
      <c r="C20" s="17" t="s">
        <v>20</v>
      </c>
      <c r="D20" s="17" t="s">
        <v>21</v>
      </c>
      <c r="E20" s="17">
        <v>12</v>
      </c>
      <c r="F20" s="21" t="s">
        <v>43</v>
      </c>
      <c r="G20" s="17" t="s">
        <v>23</v>
      </c>
      <c r="H20" s="17">
        <v>1</v>
      </c>
      <c r="I20" s="18">
        <v>16766.41</v>
      </c>
      <c r="J20" s="23">
        <f t="shared" si="2"/>
        <v>16766.41</v>
      </c>
      <c r="K20" s="23">
        <f t="shared" si="0"/>
        <v>4694.5948000000008</v>
      </c>
      <c r="L20" s="18">
        <f t="shared" si="1"/>
        <v>21461.004800000002</v>
      </c>
      <c r="M20" s="18">
        <v>0</v>
      </c>
    </row>
    <row r="21" spans="2:13">
      <c r="B21" s="17" t="s">
        <v>44</v>
      </c>
      <c r="C21" s="17" t="s">
        <v>20</v>
      </c>
      <c r="D21" s="17" t="s">
        <v>21</v>
      </c>
      <c r="E21" s="17">
        <v>13</v>
      </c>
      <c r="F21" s="21" t="s">
        <v>45</v>
      </c>
      <c r="G21" s="17" t="s">
        <v>46</v>
      </c>
      <c r="H21" s="17">
        <v>15</v>
      </c>
      <c r="I21" s="18">
        <v>1005.98</v>
      </c>
      <c r="J21" s="23">
        <f t="shared" si="2"/>
        <v>15089.7</v>
      </c>
      <c r="K21" s="23">
        <f t="shared" si="0"/>
        <v>4225.1160000000009</v>
      </c>
      <c r="L21" s="18">
        <f t="shared" si="1"/>
        <v>19314.816000000003</v>
      </c>
      <c r="M21" s="18">
        <v>0</v>
      </c>
    </row>
    <row r="22" spans="2:13">
      <c r="B22" s="17" t="s">
        <v>47</v>
      </c>
      <c r="C22" s="17" t="s">
        <v>20</v>
      </c>
      <c r="D22" s="17" t="s">
        <v>21</v>
      </c>
      <c r="E22" s="17">
        <v>14</v>
      </c>
      <c r="F22" s="21" t="s">
        <v>48</v>
      </c>
      <c r="G22" s="17" t="s">
        <v>23</v>
      </c>
      <c r="H22" s="17">
        <v>4</v>
      </c>
      <c r="I22" s="18">
        <v>5804.53</v>
      </c>
      <c r="J22" s="23">
        <f t="shared" si="2"/>
        <v>23218.12</v>
      </c>
      <c r="K22" s="23">
        <f t="shared" si="0"/>
        <v>6501.0736000000006</v>
      </c>
      <c r="L22" s="18">
        <f t="shared" si="1"/>
        <v>29719.193599999999</v>
      </c>
      <c r="M22" s="18">
        <v>0</v>
      </c>
    </row>
    <row r="23" spans="2:13">
      <c r="B23" s="17" t="s">
        <v>49</v>
      </c>
      <c r="C23" s="17" t="s">
        <v>20</v>
      </c>
      <c r="D23" s="17" t="s">
        <v>21</v>
      </c>
      <c r="E23" s="17">
        <v>15</v>
      </c>
      <c r="F23" s="21" t="s">
        <v>50</v>
      </c>
      <c r="G23" s="17" t="s">
        <v>23</v>
      </c>
      <c r="H23" s="17">
        <v>1</v>
      </c>
      <c r="I23" s="18">
        <v>689.44</v>
      </c>
      <c r="J23" s="23">
        <f t="shared" si="2"/>
        <v>689.44</v>
      </c>
      <c r="K23" s="23">
        <f t="shared" si="0"/>
        <v>193.04320000000004</v>
      </c>
      <c r="L23" s="18">
        <f t="shared" si="1"/>
        <v>882.48320000000012</v>
      </c>
      <c r="M23" s="18">
        <v>0</v>
      </c>
    </row>
    <row r="24" spans="2:13">
      <c r="B24" s="17" t="s">
        <v>51</v>
      </c>
      <c r="C24" s="17" t="s">
        <v>20</v>
      </c>
      <c r="D24" s="17" t="s">
        <v>21</v>
      </c>
      <c r="E24" s="17">
        <v>16</v>
      </c>
      <c r="F24" s="21" t="s">
        <v>52</v>
      </c>
      <c r="G24" s="17" t="s">
        <v>23</v>
      </c>
      <c r="H24" s="17">
        <v>1</v>
      </c>
      <c r="I24" s="18">
        <v>602.25</v>
      </c>
      <c r="J24" s="23">
        <f t="shared" si="2"/>
        <v>602.25</v>
      </c>
      <c r="K24" s="23">
        <f t="shared" si="0"/>
        <v>168.63000000000002</v>
      </c>
      <c r="L24" s="18">
        <f t="shared" si="1"/>
        <v>770.88</v>
      </c>
      <c r="M24" s="18">
        <v>0</v>
      </c>
    </row>
    <row r="25" spans="2:13">
      <c r="B25" s="17" t="s">
        <v>53</v>
      </c>
      <c r="C25" s="17" t="s">
        <v>20</v>
      </c>
      <c r="D25" s="17" t="s">
        <v>21</v>
      </c>
      <c r="E25" s="17">
        <v>17</v>
      </c>
      <c r="F25" s="21" t="s">
        <v>54</v>
      </c>
      <c r="G25" s="17" t="s">
        <v>23</v>
      </c>
      <c r="H25" s="17">
        <v>200</v>
      </c>
      <c r="I25" s="18">
        <v>105.97</v>
      </c>
      <c r="J25" s="23">
        <f t="shared" si="2"/>
        <v>21194</v>
      </c>
      <c r="K25" s="23">
        <f t="shared" si="0"/>
        <v>5934.3200000000006</v>
      </c>
      <c r="L25" s="18">
        <f t="shared" si="1"/>
        <v>27128.32</v>
      </c>
      <c r="M25" s="18">
        <v>0</v>
      </c>
    </row>
    <row r="26" spans="2:13">
      <c r="B26" s="17" t="s">
        <v>55</v>
      </c>
      <c r="C26" s="17" t="s">
        <v>20</v>
      </c>
      <c r="D26" s="17" t="s">
        <v>21</v>
      </c>
      <c r="E26" s="17">
        <v>18</v>
      </c>
      <c r="F26" s="21" t="s">
        <v>56</v>
      </c>
      <c r="G26" s="17" t="s">
        <v>23</v>
      </c>
      <c r="H26" s="17">
        <v>50</v>
      </c>
      <c r="I26" s="18">
        <v>21.46</v>
      </c>
      <c r="J26" s="23">
        <f t="shared" si="2"/>
        <v>1073</v>
      </c>
      <c r="K26" s="23">
        <f t="shared" si="0"/>
        <v>300.44000000000005</v>
      </c>
      <c r="L26" s="18">
        <f t="shared" si="1"/>
        <v>1373.44</v>
      </c>
      <c r="M26" s="18">
        <v>0</v>
      </c>
    </row>
    <row r="27" spans="2:13">
      <c r="B27" s="17" t="s">
        <v>57</v>
      </c>
      <c r="C27" s="17" t="s">
        <v>20</v>
      </c>
      <c r="D27" s="17" t="s">
        <v>21</v>
      </c>
      <c r="E27" s="17">
        <v>19</v>
      </c>
      <c r="F27" s="21" t="s">
        <v>58</v>
      </c>
      <c r="G27" s="17" t="s">
        <v>23</v>
      </c>
      <c r="H27" s="17">
        <v>500</v>
      </c>
      <c r="I27" s="18">
        <v>1.99</v>
      </c>
      <c r="J27" s="23">
        <f t="shared" si="2"/>
        <v>995</v>
      </c>
      <c r="K27" s="23">
        <f t="shared" si="0"/>
        <v>278.60000000000002</v>
      </c>
      <c r="L27" s="18">
        <f t="shared" si="1"/>
        <v>1273.5999999999999</v>
      </c>
      <c r="M27" s="18">
        <v>0</v>
      </c>
    </row>
    <row r="28" spans="2:13">
      <c r="B28" s="17" t="s">
        <v>59</v>
      </c>
      <c r="C28" s="17" t="s">
        <v>20</v>
      </c>
      <c r="D28" s="17" t="s">
        <v>21</v>
      </c>
      <c r="E28" s="17">
        <v>20</v>
      </c>
      <c r="F28" s="21" t="s">
        <v>60</v>
      </c>
      <c r="G28" s="17" t="s">
        <v>23</v>
      </c>
      <c r="H28" s="17">
        <v>1</v>
      </c>
      <c r="I28" s="18">
        <v>505.67</v>
      </c>
      <c r="J28" s="23">
        <f t="shared" si="2"/>
        <v>505.67</v>
      </c>
      <c r="K28" s="23">
        <f t="shared" si="0"/>
        <v>141.58760000000001</v>
      </c>
      <c r="L28" s="18">
        <f t="shared" si="1"/>
        <v>647.25760000000002</v>
      </c>
      <c r="M28" s="18">
        <v>0</v>
      </c>
    </row>
    <row r="29" spans="2:13">
      <c r="B29" s="17" t="s">
        <v>61</v>
      </c>
      <c r="C29" s="17" t="s">
        <v>20</v>
      </c>
      <c r="D29" s="17" t="s">
        <v>21</v>
      </c>
      <c r="E29" s="17">
        <v>21</v>
      </c>
      <c r="F29" s="21" t="s">
        <v>62</v>
      </c>
      <c r="G29" s="17" t="s">
        <v>23</v>
      </c>
      <c r="H29" s="17">
        <v>1</v>
      </c>
      <c r="I29" s="18">
        <v>10059.84</v>
      </c>
      <c r="J29" s="23">
        <f t="shared" si="2"/>
        <v>10059.84</v>
      </c>
      <c r="K29" s="23">
        <f t="shared" si="0"/>
        <v>2816.7552000000005</v>
      </c>
      <c r="L29" s="18">
        <f t="shared" si="1"/>
        <v>12876.5952</v>
      </c>
      <c r="M29" s="18">
        <v>0</v>
      </c>
    </row>
    <row r="30" spans="2:13">
      <c r="B30" s="17" t="s">
        <v>63</v>
      </c>
      <c r="C30" s="17" t="s">
        <v>20</v>
      </c>
      <c r="D30" s="17" t="s">
        <v>21</v>
      </c>
      <c r="E30" s="17">
        <v>22</v>
      </c>
      <c r="F30" s="21" t="s">
        <v>64</v>
      </c>
      <c r="G30" s="17" t="s">
        <v>23</v>
      </c>
      <c r="H30" s="17">
        <v>1</v>
      </c>
      <c r="I30" s="18">
        <v>602.25</v>
      </c>
      <c r="J30" s="23">
        <f t="shared" si="2"/>
        <v>602.25</v>
      </c>
      <c r="K30" s="23">
        <f t="shared" si="0"/>
        <v>168.63000000000002</v>
      </c>
      <c r="L30" s="18">
        <f t="shared" si="1"/>
        <v>770.88</v>
      </c>
      <c r="M30" s="18">
        <v>0</v>
      </c>
    </row>
    <row r="31" spans="2:13">
      <c r="B31" s="17" t="s">
        <v>65</v>
      </c>
      <c r="C31" s="17" t="s">
        <v>20</v>
      </c>
      <c r="D31" s="17" t="s">
        <v>21</v>
      </c>
      <c r="E31" s="17">
        <v>23</v>
      </c>
      <c r="F31" s="21" t="s">
        <v>66</v>
      </c>
      <c r="G31" s="17" t="s">
        <v>23</v>
      </c>
      <c r="H31" s="17">
        <v>3</v>
      </c>
      <c r="I31" s="18">
        <v>1542.51</v>
      </c>
      <c r="J31" s="23">
        <f t="shared" si="2"/>
        <v>4627.53</v>
      </c>
      <c r="K31" s="23">
        <f t="shared" si="0"/>
        <v>1295.7084</v>
      </c>
      <c r="L31" s="18">
        <f t="shared" si="1"/>
        <v>5923.2384000000002</v>
      </c>
      <c r="M31" s="18">
        <v>0</v>
      </c>
    </row>
    <row r="32" spans="2:13">
      <c r="B32" s="17" t="s">
        <v>67</v>
      </c>
      <c r="C32" s="17" t="s">
        <v>20</v>
      </c>
      <c r="D32" s="17" t="s">
        <v>21</v>
      </c>
      <c r="E32" s="17">
        <v>24</v>
      </c>
      <c r="F32" s="21" t="s">
        <v>68</v>
      </c>
      <c r="G32" s="17" t="s">
        <v>69</v>
      </c>
      <c r="H32" s="17">
        <v>1</v>
      </c>
      <c r="I32" s="18">
        <v>67065.63</v>
      </c>
      <c r="J32" s="23">
        <f t="shared" si="2"/>
        <v>67065.63</v>
      </c>
      <c r="K32" s="23">
        <f t="shared" si="0"/>
        <v>18778.376400000005</v>
      </c>
      <c r="L32" s="18">
        <f t="shared" si="1"/>
        <v>85844.006400000013</v>
      </c>
      <c r="M32" s="18">
        <v>0</v>
      </c>
    </row>
    <row r="33" spans="2:17" ht="30">
      <c r="B33" s="17" t="s">
        <v>70</v>
      </c>
      <c r="C33" s="17" t="s">
        <v>20</v>
      </c>
      <c r="D33" s="17" t="s">
        <v>21</v>
      </c>
      <c r="E33" s="17">
        <v>25</v>
      </c>
      <c r="F33" s="21" t="s">
        <v>71</v>
      </c>
      <c r="G33" s="17" t="s">
        <v>72</v>
      </c>
      <c r="H33" s="17">
        <v>1</v>
      </c>
      <c r="I33" s="18">
        <v>47235.19</v>
      </c>
      <c r="J33" s="23">
        <f t="shared" si="2"/>
        <v>47235.19</v>
      </c>
      <c r="K33" s="23">
        <f t="shared" si="0"/>
        <v>13225.853200000001</v>
      </c>
      <c r="L33" s="18">
        <f>J33+K33</f>
        <v>60461.0432</v>
      </c>
      <c r="M33" s="18">
        <f t="shared" ref="M33:M34" si="3">L33*H33</f>
        <v>60461.0432</v>
      </c>
      <c r="P33" s="23"/>
      <c r="Q33" s="23"/>
    </row>
    <row r="34" spans="2:17">
      <c r="B34" s="17" t="s">
        <v>73</v>
      </c>
      <c r="C34" s="17" t="s">
        <v>20</v>
      </c>
      <c r="D34" s="17" t="s">
        <v>21</v>
      </c>
      <c r="E34" s="17">
        <v>27</v>
      </c>
      <c r="F34" s="21" t="s">
        <v>74</v>
      </c>
      <c r="G34" s="17" t="s">
        <v>23</v>
      </c>
      <c r="H34" s="17">
        <v>1</v>
      </c>
      <c r="I34" s="18">
        <v>10059.84</v>
      </c>
      <c r="J34" s="23">
        <f t="shared" si="2"/>
        <v>10059.84</v>
      </c>
      <c r="K34" s="23">
        <f t="shared" si="0"/>
        <v>2816.7552000000005</v>
      </c>
      <c r="L34" s="18">
        <f t="shared" si="1"/>
        <v>12876.5952</v>
      </c>
      <c r="M34" s="18">
        <f t="shared" si="3"/>
        <v>12876.5952</v>
      </c>
    </row>
    <row r="35" spans="2:17">
      <c r="B35" s="17" t="s">
        <v>75</v>
      </c>
      <c r="C35" s="17" t="s">
        <v>20</v>
      </c>
      <c r="D35" s="17" t="s">
        <v>21</v>
      </c>
      <c r="E35" s="17">
        <v>28</v>
      </c>
      <c r="F35" s="21" t="s">
        <v>76</v>
      </c>
      <c r="G35" s="17" t="s">
        <v>23</v>
      </c>
      <c r="H35" s="17">
        <v>4</v>
      </c>
      <c r="I35" s="18">
        <v>83.83</v>
      </c>
      <c r="J35" s="23">
        <f t="shared" si="2"/>
        <v>335.32</v>
      </c>
      <c r="K35" s="23">
        <f t="shared" si="0"/>
        <v>93.889600000000002</v>
      </c>
      <c r="L35" s="18">
        <f t="shared" si="1"/>
        <v>429.20960000000002</v>
      </c>
      <c r="M35" s="18">
        <v>0</v>
      </c>
    </row>
    <row r="36" spans="2:17">
      <c r="B36" s="17" t="s">
        <v>77</v>
      </c>
      <c r="C36" s="17" t="s">
        <v>20</v>
      </c>
      <c r="D36" s="17" t="s">
        <v>21</v>
      </c>
      <c r="E36" s="17">
        <v>67</v>
      </c>
      <c r="F36" s="21" t="s">
        <v>78</v>
      </c>
      <c r="G36" s="17" t="s">
        <v>23</v>
      </c>
      <c r="H36" s="17">
        <v>1</v>
      </c>
      <c r="I36" s="18">
        <v>18778.52</v>
      </c>
      <c r="J36" s="23">
        <f t="shared" si="2"/>
        <v>18778.52</v>
      </c>
      <c r="K36" s="23">
        <f t="shared" si="0"/>
        <v>5257.9856000000009</v>
      </c>
      <c r="L36" s="18">
        <f t="shared" si="1"/>
        <v>24036.5056</v>
      </c>
      <c r="M36" s="18">
        <v>0</v>
      </c>
      <c r="P36" s="23"/>
      <c r="Q36" s="23"/>
    </row>
    <row r="37" spans="2:17">
      <c r="B37" s="17" t="s">
        <v>79</v>
      </c>
      <c r="C37" s="17" t="s">
        <v>20</v>
      </c>
      <c r="D37" s="17" t="s">
        <v>21</v>
      </c>
      <c r="E37" s="17">
        <v>68</v>
      </c>
      <c r="F37" s="21" t="s">
        <v>80</v>
      </c>
      <c r="G37" s="17" t="s">
        <v>23</v>
      </c>
      <c r="H37" s="17">
        <v>30</v>
      </c>
      <c r="I37" s="18">
        <v>30.18</v>
      </c>
      <c r="J37" s="23">
        <f t="shared" si="2"/>
        <v>905.4</v>
      </c>
      <c r="K37" s="23">
        <f t="shared" si="0"/>
        <v>253.51200000000003</v>
      </c>
      <c r="L37" s="18">
        <f t="shared" si="1"/>
        <v>1158.912</v>
      </c>
      <c r="M37" s="18">
        <v>0</v>
      </c>
    </row>
    <row r="38" spans="2:17">
      <c r="B38" s="17" t="s">
        <v>81</v>
      </c>
      <c r="C38" s="17" t="s">
        <v>20</v>
      </c>
      <c r="D38" s="17" t="s">
        <v>21</v>
      </c>
      <c r="E38" s="17">
        <v>69</v>
      </c>
      <c r="F38" s="21" t="s">
        <v>82</v>
      </c>
      <c r="G38" s="17" t="s">
        <v>23</v>
      </c>
      <c r="H38" s="17">
        <v>30</v>
      </c>
      <c r="I38" s="18">
        <v>4.3600000000000003</v>
      </c>
      <c r="J38" s="23">
        <f t="shared" si="2"/>
        <v>130.80000000000001</v>
      </c>
      <c r="K38" s="23">
        <f t="shared" si="0"/>
        <v>36.624000000000009</v>
      </c>
      <c r="L38" s="18">
        <f t="shared" si="1"/>
        <v>167.42400000000004</v>
      </c>
      <c r="M38" s="18">
        <v>0</v>
      </c>
    </row>
    <row r="39" spans="2:17" ht="30">
      <c r="B39" s="17" t="s">
        <v>83</v>
      </c>
      <c r="C39" s="17" t="s">
        <v>20</v>
      </c>
      <c r="D39" s="17" t="s">
        <v>21</v>
      </c>
      <c r="E39" s="17">
        <v>70</v>
      </c>
      <c r="F39" s="21" t="s">
        <v>84</v>
      </c>
      <c r="G39" s="17" t="s">
        <v>23</v>
      </c>
      <c r="H39" s="17">
        <v>30</v>
      </c>
      <c r="I39" s="18">
        <v>30.18</v>
      </c>
      <c r="J39" s="23">
        <f t="shared" si="2"/>
        <v>905.4</v>
      </c>
      <c r="K39" s="23">
        <f t="shared" si="0"/>
        <v>253.51200000000003</v>
      </c>
      <c r="L39" s="18">
        <f t="shared" si="1"/>
        <v>1158.912</v>
      </c>
      <c r="M39" s="18">
        <v>0</v>
      </c>
    </row>
    <row r="40" spans="2:17" ht="30">
      <c r="B40" s="17" t="s">
        <v>85</v>
      </c>
      <c r="C40" s="17" t="s">
        <v>20</v>
      </c>
      <c r="D40" s="17" t="s">
        <v>21</v>
      </c>
      <c r="E40" s="17">
        <v>71</v>
      </c>
      <c r="F40" s="21" t="s">
        <v>86</v>
      </c>
      <c r="G40" s="17" t="s">
        <v>23</v>
      </c>
      <c r="H40" s="17">
        <v>3</v>
      </c>
      <c r="I40" s="18">
        <v>53.65</v>
      </c>
      <c r="J40" s="23">
        <f t="shared" si="2"/>
        <v>160.94999999999999</v>
      </c>
      <c r="K40" s="23">
        <f t="shared" si="0"/>
        <v>45.066000000000003</v>
      </c>
      <c r="L40" s="18">
        <f t="shared" si="1"/>
        <v>206.01599999999999</v>
      </c>
      <c r="M40" s="18">
        <v>0</v>
      </c>
    </row>
    <row r="41" spans="2:17">
      <c r="B41" s="17" t="s">
        <v>87</v>
      </c>
      <c r="C41" s="17" t="s">
        <v>20</v>
      </c>
      <c r="D41" s="17" t="s">
        <v>21</v>
      </c>
      <c r="E41" s="17">
        <v>72</v>
      </c>
      <c r="F41" s="21" t="s">
        <v>88</v>
      </c>
      <c r="G41" s="17" t="s">
        <v>23</v>
      </c>
      <c r="H41" s="17">
        <v>30</v>
      </c>
      <c r="I41" s="18">
        <v>41.58</v>
      </c>
      <c r="J41" s="23">
        <f t="shared" si="2"/>
        <v>1247.3999999999999</v>
      </c>
      <c r="K41" s="23">
        <f t="shared" si="0"/>
        <v>349.27199999999999</v>
      </c>
      <c r="L41" s="18">
        <f t="shared" si="1"/>
        <v>1596.6719999999998</v>
      </c>
      <c r="M41" s="18">
        <v>0</v>
      </c>
    </row>
    <row r="42" spans="2:17">
      <c r="B42" s="17" t="s">
        <v>89</v>
      </c>
      <c r="C42" s="17" t="s">
        <v>20</v>
      </c>
      <c r="D42" s="17" t="s">
        <v>21</v>
      </c>
      <c r="E42" s="17">
        <v>73</v>
      </c>
      <c r="F42" s="21" t="s">
        <v>90</v>
      </c>
      <c r="G42" s="17" t="s">
        <v>23</v>
      </c>
      <c r="H42" s="17">
        <v>10</v>
      </c>
      <c r="I42" s="18">
        <v>10.06</v>
      </c>
      <c r="J42" s="23">
        <f t="shared" si="2"/>
        <v>100.60000000000001</v>
      </c>
      <c r="K42" s="23">
        <f t="shared" si="0"/>
        <v>28.168000000000006</v>
      </c>
      <c r="L42" s="18">
        <f t="shared" si="1"/>
        <v>128.76800000000003</v>
      </c>
      <c r="M42" s="18">
        <v>0</v>
      </c>
    </row>
    <row r="43" spans="2:17">
      <c r="B43" s="17" t="s">
        <v>91</v>
      </c>
      <c r="C43" s="17" t="s">
        <v>20</v>
      </c>
      <c r="D43" s="17" t="s">
        <v>21</v>
      </c>
      <c r="E43" s="17">
        <v>74</v>
      </c>
      <c r="F43" s="21" t="s">
        <v>92</v>
      </c>
      <c r="G43" s="17" t="s">
        <v>23</v>
      </c>
      <c r="H43" s="17">
        <v>30</v>
      </c>
      <c r="I43" s="18">
        <v>20.12</v>
      </c>
      <c r="J43" s="23">
        <f t="shared" si="2"/>
        <v>603.6</v>
      </c>
      <c r="K43" s="23">
        <f t="shared" si="0"/>
        <v>169.00800000000001</v>
      </c>
      <c r="L43" s="18">
        <f t="shared" si="1"/>
        <v>772.60800000000006</v>
      </c>
      <c r="M43" s="18">
        <v>0</v>
      </c>
    </row>
    <row r="44" spans="2:17">
      <c r="B44" s="17" t="s">
        <v>93</v>
      </c>
      <c r="C44" s="17" t="s">
        <v>20</v>
      </c>
      <c r="D44" s="17" t="s">
        <v>21</v>
      </c>
      <c r="E44" s="17">
        <v>75</v>
      </c>
      <c r="F44" s="21" t="s">
        <v>94</v>
      </c>
      <c r="G44" s="17" t="s">
        <v>23</v>
      </c>
      <c r="H44" s="17">
        <v>60</v>
      </c>
      <c r="I44" s="18">
        <v>4.0199999999999996</v>
      </c>
      <c r="J44" s="23">
        <f t="shared" si="2"/>
        <v>241.2</v>
      </c>
      <c r="K44" s="23">
        <f t="shared" si="0"/>
        <v>67.536000000000001</v>
      </c>
      <c r="L44" s="18">
        <f t="shared" si="1"/>
        <v>308.73599999999999</v>
      </c>
      <c r="M44" s="18">
        <v>0</v>
      </c>
    </row>
    <row r="45" spans="2:17">
      <c r="F45" s="22"/>
      <c r="I45" s="19"/>
      <c r="K45" s="19"/>
      <c r="L45" s="19"/>
      <c r="M45" s="18">
        <v>0</v>
      </c>
    </row>
    <row r="46" spans="2:17" ht="15.75">
      <c r="F46" s="22"/>
      <c r="I46" s="19"/>
      <c r="K46" s="20" t="s">
        <v>95</v>
      </c>
      <c r="L46" s="20">
        <f>SUM(J10:J44)</f>
        <v>372656.25000000012</v>
      </c>
      <c r="M46" s="18">
        <v>0</v>
      </c>
    </row>
    <row r="47" spans="2:17" ht="15.75">
      <c r="F47" s="22"/>
      <c r="I47" s="19"/>
      <c r="K47" s="20" t="s">
        <v>96</v>
      </c>
      <c r="L47" s="20">
        <f>SUM(K10:K44)</f>
        <v>104343.75000000001</v>
      </c>
    </row>
    <row r="48" spans="2:17" ht="15.75">
      <c r="F48" s="22"/>
      <c r="I48" s="19"/>
      <c r="K48" s="20" t="s">
        <v>18</v>
      </c>
      <c r="L48" s="20">
        <f>SUM(L46:L47)</f>
        <v>477000.00000000012</v>
      </c>
    </row>
    <row r="49" spans="2:13" ht="27.75" customHeight="1">
      <c r="B49" s="29" t="s">
        <v>101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</sheetData>
  <sheetProtection formatCells="0" formatColumns="0" formatRows="0" insertColumns="0" insertRows="0" insertHyperlinks="0" deleteColumns="0" deleteRows="0" sort="0" autoFilter="0" pivotTables="0"/>
  <autoFilter ref="B9:K9"/>
  <mergeCells count="3">
    <mergeCell ref="B1:M1"/>
    <mergeCell ref="B8:K8"/>
    <mergeCell ref="B49:M49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Orçamento_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Sinapi em Excel</dc:title>
  <dc:subject>Sinapi em Excel</dc:subject>
  <dc:creator>i9orcamentos.com.br</dc:creator>
  <cp:keywords>Sinapi Excel</cp:keywords>
  <dc:description>Sinapi em Excel</dc:description>
  <cp:lastModifiedBy>am200236</cp:lastModifiedBy>
  <cp:lastPrinted>2022-10-19T13:24:26Z</cp:lastPrinted>
  <dcterms:created xsi:type="dcterms:W3CDTF">2022-03-16T14:48:51Z</dcterms:created>
  <dcterms:modified xsi:type="dcterms:W3CDTF">2022-12-06T13:27:53Z</dcterms:modified>
  <cp:category>Sinapi Excel</cp:category>
</cp:coreProperties>
</file>